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data\GFS\GFS dokumenti\SDDS metadata 2024\SDDS PODACI ZA UNOS NA WEB\"/>
    </mc:Choice>
  </mc:AlternateContent>
  <bookViews>
    <workbookView xWindow="0" yWindow="0" windowWidth="28800" windowHeight="15390"/>
  </bookViews>
  <sheets>
    <sheet name="BH GGO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2" l="1"/>
  <c r="C65" i="2"/>
  <c r="C38" i="2"/>
  <c r="C29" i="2"/>
  <c r="C5" i="2"/>
  <c r="C4" i="2"/>
  <c r="C56" i="2" l="1"/>
  <c r="C26" i="2" s="1"/>
  <c r="C15" i="2"/>
  <c r="C24" i="2" s="1"/>
  <c r="D15" i="2"/>
  <c r="D28" i="2" s="1"/>
  <c r="D56" i="2"/>
  <c r="D26" i="2" s="1"/>
  <c r="C28" i="2" l="1"/>
  <c r="C25" i="2"/>
  <c r="D24" i="2"/>
  <c r="D25" i="2"/>
  <c r="E56" i="2"/>
  <c r="E26" i="2"/>
  <c r="E15" i="2"/>
  <c r="E25" i="2" s="1"/>
  <c r="G56" i="2"/>
  <c r="E24" i="2" l="1"/>
  <c r="E28" i="2"/>
  <c r="F56" i="2"/>
  <c r="F26" i="2" s="1"/>
  <c r="F15" i="2"/>
  <c r="F28" i="2" s="1"/>
  <c r="F25" i="2" l="1"/>
  <c r="F24" i="2"/>
  <c r="G26" i="2"/>
  <c r="H26" i="2"/>
  <c r="G15" i="2"/>
  <c r="G24" i="2" s="1"/>
  <c r="G25" i="2" l="1"/>
  <c r="G28" i="2"/>
  <c r="H25" i="2"/>
  <c r="H24" i="2"/>
</calcChain>
</file>

<file path=xl/sharedStrings.xml><?xml version="1.0" encoding="utf-8"?>
<sst xmlns="http://schemas.openxmlformats.org/spreadsheetml/2006/main" count="82" uniqueCount="60">
  <si>
    <t xml:space="preserve">REVENUE </t>
  </si>
  <si>
    <t xml:space="preserve">Taxes </t>
  </si>
  <si>
    <t xml:space="preserve">Taxes on income, profits, and capital gains </t>
  </si>
  <si>
    <t xml:space="preserve">Taxes on payroll and workforce </t>
  </si>
  <si>
    <t xml:space="preserve">Taxes on property </t>
  </si>
  <si>
    <t xml:space="preserve">Taxes on goods and services </t>
  </si>
  <si>
    <t xml:space="preserve">Taxes on international trade and transactions </t>
  </si>
  <si>
    <t xml:space="preserve">Other taxes </t>
  </si>
  <si>
    <t xml:space="preserve">Social contributions </t>
  </si>
  <si>
    <t xml:space="preserve">Grants </t>
  </si>
  <si>
    <t xml:space="preserve">Other revenue </t>
  </si>
  <si>
    <t xml:space="preserve">EXPENSE </t>
  </si>
  <si>
    <t xml:space="preserve">Compensation of employees </t>
  </si>
  <si>
    <t xml:space="preserve">Use of goods and services </t>
  </si>
  <si>
    <t xml:space="preserve">Consumption of fixed capital </t>
  </si>
  <si>
    <t xml:space="preserve">Interest </t>
  </si>
  <si>
    <t xml:space="preserve">Subsidies </t>
  </si>
  <si>
    <t xml:space="preserve">Social benefits </t>
  </si>
  <si>
    <t xml:space="preserve">Other expense </t>
  </si>
  <si>
    <t>NOB</t>
  </si>
  <si>
    <t xml:space="preserve">NET TRANSACTIONS IN ASSETS AND LIABILITIES </t>
  </si>
  <si>
    <t xml:space="preserve">Net/gross investment in nonfinancial assets </t>
  </si>
  <si>
    <t>NLB</t>
  </si>
  <si>
    <t xml:space="preserve">Net acquisition of financial assets </t>
  </si>
  <si>
    <t xml:space="preserve">Monetary gold and SDRs [3211+3212] </t>
  </si>
  <si>
    <t xml:space="preserve">Currency and deposits [3212+3222] </t>
  </si>
  <si>
    <t xml:space="preserve">Debt securities [3213+3223] </t>
  </si>
  <si>
    <t xml:space="preserve">Loans [3214+3224] </t>
  </si>
  <si>
    <t xml:space="preserve">Equity and investment fund shares [3215+3225] </t>
  </si>
  <si>
    <t xml:space="preserve">Insurance, pension, and standardized guarantee schemes [3216+3226] </t>
  </si>
  <si>
    <t xml:space="preserve">Financial derivatives and employee stock options [3217+3227] </t>
  </si>
  <si>
    <t xml:space="preserve">Other accounts receivable [3218+3228] </t>
  </si>
  <si>
    <t xml:space="preserve">Domestic debtors </t>
  </si>
  <si>
    <t xml:space="preserve">Monetary gold and SDRs </t>
  </si>
  <si>
    <t xml:space="preserve">Currency and deposits </t>
  </si>
  <si>
    <t xml:space="preserve">Debt securities </t>
  </si>
  <si>
    <t xml:space="preserve">Loans </t>
  </si>
  <si>
    <t xml:space="preserve">Equity and investment fund shares </t>
  </si>
  <si>
    <t xml:space="preserve">Insurance, pension, and standardized guarantee schemes </t>
  </si>
  <si>
    <t xml:space="preserve">Financial derivatives and employee stock options </t>
  </si>
  <si>
    <t xml:space="preserve">Other accounts receivable </t>
  </si>
  <si>
    <t xml:space="preserve">External debtors </t>
  </si>
  <si>
    <t xml:space="preserve">Net incurrence of liabilities </t>
  </si>
  <si>
    <t xml:space="preserve">Special Drawing Rights (SDRs) [3321] </t>
  </si>
  <si>
    <t xml:space="preserve">Currency and deposits [3312+3322] </t>
  </si>
  <si>
    <t xml:space="preserve">Debt securities [3313+3323] </t>
  </si>
  <si>
    <t xml:space="preserve">Loans [3314+3324] </t>
  </si>
  <si>
    <t xml:space="preserve">Equity and investment fund shares [3315+3325] </t>
  </si>
  <si>
    <t xml:space="preserve">Insurance, pension, and standardized guarantee schemes [3316+3326] </t>
  </si>
  <si>
    <t xml:space="preserve">Financial derivatives and employee stock options [3317+3327] </t>
  </si>
  <si>
    <t xml:space="preserve">Other accounts payable [3318+3328] </t>
  </si>
  <si>
    <t xml:space="preserve">Domestic creditors </t>
  </si>
  <si>
    <t xml:space="preserve">Other accounts payable </t>
  </si>
  <si>
    <t xml:space="preserve">External creditors </t>
  </si>
  <si>
    <t xml:space="preserve">Special Drawing Rights (SDRs) </t>
  </si>
  <si>
    <t>GOB</t>
  </si>
  <si>
    <t>Gross operating balance (1-2+23)</t>
  </si>
  <si>
    <t>Net operating balance  (1-2+NOBz) c/</t>
  </si>
  <si>
    <t xml:space="preserve">Net lending / borrowing  (1-2+NOBz-31) </t>
  </si>
  <si>
    <t>BH General government operations (in million of BAM)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</si>
</sst>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9" formatCode="_-* #,##0\ &quot;KM&quot;_-;\-* #,##0\ &quot;KM&quot;_-;_-* &quot;-&quot;\ &quot;KM&quot;_-;_-@_-"/>
    <numFmt numFmtId="170" formatCode="_-* #,##0_-;\-* #,##0_-;_-* &quot;-&quot;_-;_-@_-"/>
    <numFmt numFmtId="171" formatCode="_-* #,##0.00\ &quot;KM&quot;_-;\-* #,##0.00\ &quot;KM&quot;_-;_-* &quot;-&quot;??\ &quot;KM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48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4" fillId="0" borderId="0" xfId="0" applyFont="1"/>
    <xf numFmtId="49" fontId="1" fillId="2" borderId="7" xfId="0" applyNumberFormat="1" applyFont="1" applyFill="1" applyBorder="1" applyAlignment="1">
      <alignment horizontal="left"/>
    </xf>
    <xf numFmtId="0" fontId="1" fillId="2" borderId="8" xfId="0" applyFont="1" applyFill="1" applyBorder="1"/>
    <xf numFmtId="4" fontId="1" fillId="2" borderId="9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left"/>
    </xf>
    <xf numFmtId="0" fontId="1" fillId="2" borderId="0" xfId="0" applyFont="1" applyFill="1"/>
    <xf numFmtId="4" fontId="1" fillId="2" borderId="11" xfId="0" applyNumberFormat="1" applyFont="1" applyFill="1" applyBorder="1" applyAlignment="1">
      <alignment horizontal="right"/>
    </xf>
    <xf numFmtId="49" fontId="2" fillId="0" borderId="10" xfId="0" applyNumberFormat="1" applyFont="1" applyBorder="1" applyAlignment="1">
      <alignment horizontal="left"/>
    </xf>
    <xf numFmtId="0" fontId="2" fillId="0" borderId="0" xfId="0" applyFont="1" applyAlignment="1">
      <alignment horizontal="left" indent="2"/>
    </xf>
    <xf numFmtId="4" fontId="2" fillId="0" borderId="11" xfId="0" applyNumberFormat="1" applyFont="1" applyBorder="1" applyAlignment="1">
      <alignment horizontal="right"/>
    </xf>
    <xf numFmtId="49" fontId="3" fillId="0" borderId="10" xfId="0" applyNumberFormat="1" applyFont="1" applyBorder="1" applyAlignment="1">
      <alignment horizontal="left"/>
    </xf>
    <xf numFmtId="0" fontId="3" fillId="0" borderId="0" xfId="0" applyFont="1" applyAlignment="1">
      <alignment horizontal="left" indent="2"/>
    </xf>
    <xf numFmtId="4" fontId="3" fillId="0" borderId="11" xfId="0" applyNumberFormat="1" applyFont="1" applyBorder="1" applyAlignment="1">
      <alignment horizontal="right"/>
    </xf>
    <xf numFmtId="0" fontId="5" fillId="0" borderId="0" xfId="0" applyFont="1"/>
    <xf numFmtId="49" fontId="1" fillId="2" borderId="12" xfId="0" applyNumberFormat="1" applyFont="1" applyFill="1" applyBorder="1" applyAlignment="1">
      <alignment horizontal="left"/>
    </xf>
    <xf numFmtId="0" fontId="1" fillId="2" borderId="13" xfId="0" applyFont="1" applyFill="1" applyBorder="1"/>
    <xf numFmtId="4" fontId="1" fillId="2" borderId="14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 indent="1"/>
    </xf>
    <xf numFmtId="4" fontId="2" fillId="2" borderId="1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4" fontId="4" fillId="0" borderId="0" xfId="0" applyNumberFormat="1" applyFont="1"/>
    <xf numFmtId="49" fontId="2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indent="2"/>
    </xf>
    <xf numFmtId="4" fontId="2" fillId="0" borderId="6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4" fontId="5" fillId="0" borderId="0" xfId="0" applyNumberFormat="1" applyFont="1"/>
    <xf numFmtId="164" fontId="5" fillId="0" borderId="0" xfId="0" applyNumberFormat="1" applyFont="1"/>
    <xf numFmtId="4" fontId="7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" fontId="8" fillId="0" borderId="0" xfId="0" applyNumberFormat="1" applyFont="1"/>
    <xf numFmtId="4" fontId="3" fillId="0" borderId="0" xfId="0" applyNumberFormat="1" applyFont="1"/>
    <xf numFmtId="49" fontId="1" fillId="0" borderId="1" xfId="0" applyNumberFormat="1" applyFont="1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left" vertical="center" wrapText="1" indent="1"/>
    </xf>
    <xf numFmtId="49" fontId="1" fillId="0" borderId="4" xfId="0" applyNumberFormat="1" applyFont="1" applyBorder="1" applyAlignment="1">
      <alignment horizontal="left" vertical="center" wrapText="1" indent="1"/>
    </xf>
    <xf numFmtId="49" fontId="1" fillId="0" borderId="5" xfId="0" applyNumberFormat="1" applyFont="1" applyBorder="1" applyAlignment="1">
      <alignment horizontal="left" vertical="center" wrapText="1" inden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</cellXfs>
  <cellStyles count="23">
    <cellStyle name="Comma [0] 2" xfId="6"/>
    <cellStyle name="Comma 2" xfId="7"/>
    <cellStyle name="Comma 2 2" xfId="10"/>
    <cellStyle name="Comma 3" xfId="5"/>
    <cellStyle name="Comma 4" xfId="17"/>
    <cellStyle name="Comma 5" xfId="20"/>
    <cellStyle name="Comma 6" xfId="16"/>
    <cellStyle name="Comma 7" xfId="21"/>
    <cellStyle name="Currency [0] 2" xfId="4"/>
    <cellStyle name="Currency 2" xfId="3"/>
    <cellStyle name="Currency 3" xfId="15"/>
    <cellStyle name="Currency 4" xfId="22"/>
    <cellStyle name="Currency 5" xfId="18"/>
    <cellStyle name="Currency 6" xfId="19"/>
    <cellStyle name="Hyperlink" xfId="14"/>
    <cellStyle name="Normal" xfId="0" builtinId="0"/>
    <cellStyle name="Normal 2" xfId="8"/>
    <cellStyle name="Normal 3" xfId="9"/>
    <cellStyle name="Normal 3 2" xfId="11"/>
    <cellStyle name="Normal 4" xfId="12"/>
    <cellStyle name="Normal 5" xfId="13"/>
    <cellStyle name="Normal 6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abSelected="1" zoomScale="130" zoomScaleNormal="130" workbookViewId="0">
      <selection activeCell="I9" sqref="I9"/>
    </sheetView>
  </sheetViews>
  <sheetFormatPr defaultColWidth="9.140625" defaultRowHeight="12.75" x14ac:dyDescent="0.2"/>
  <cols>
    <col min="1" max="1" width="10.28515625" style="4" customWidth="1"/>
    <col min="2" max="2" width="45.85546875" style="4" customWidth="1"/>
    <col min="3" max="3" width="11.7109375" style="4" customWidth="1"/>
    <col min="4" max="4" width="11.140625" style="4" customWidth="1"/>
    <col min="5" max="5" width="10.42578125" style="4" customWidth="1"/>
    <col min="6" max="7" width="11.5703125" style="4" customWidth="1"/>
    <col min="8" max="8" width="11.28515625" style="31" customWidth="1"/>
    <col min="9" max="9" width="13.42578125" style="4" bestFit="1" customWidth="1"/>
    <col min="10" max="11" width="13.42578125" style="4" customWidth="1"/>
    <col min="12" max="16384" width="9.140625" style="4"/>
  </cols>
  <sheetData>
    <row r="1" spans="1:15" x14ac:dyDescent="0.2">
      <c r="A1" s="1"/>
      <c r="B1" s="2"/>
      <c r="C1" s="2"/>
      <c r="D1" s="2"/>
      <c r="E1" s="2"/>
      <c r="F1" s="2"/>
      <c r="G1" s="2"/>
      <c r="H1" s="3"/>
    </row>
    <row r="2" spans="1:15" x14ac:dyDescent="0.2">
      <c r="A2" s="42" t="s">
        <v>59</v>
      </c>
      <c r="B2" s="43"/>
      <c r="C2" s="46">
        <v>2018</v>
      </c>
      <c r="D2" s="46">
        <v>2019</v>
      </c>
      <c r="E2" s="46">
        <v>2020</v>
      </c>
      <c r="F2" s="46">
        <v>2021</v>
      </c>
      <c r="G2" s="46">
        <v>2022</v>
      </c>
      <c r="H2" s="46">
        <v>2023</v>
      </c>
    </row>
    <row r="3" spans="1:15" x14ac:dyDescent="0.2">
      <c r="A3" s="44"/>
      <c r="B3" s="45"/>
      <c r="C3" s="47"/>
      <c r="D3" s="47"/>
      <c r="E3" s="47"/>
      <c r="F3" s="47"/>
      <c r="G3" s="47"/>
      <c r="H3" s="47"/>
    </row>
    <row r="4" spans="1:15" x14ac:dyDescent="0.2">
      <c r="A4" s="5">
        <v>1</v>
      </c>
      <c r="B4" s="6" t="s">
        <v>0</v>
      </c>
      <c r="C4" s="7">
        <f>C5+C12+C13+C14</f>
        <v>14389.653689950001</v>
      </c>
      <c r="D4" s="7">
        <v>15018.09908774</v>
      </c>
      <c r="E4" s="7">
        <v>14430.7</v>
      </c>
      <c r="F4" s="7">
        <v>16052.75318679</v>
      </c>
      <c r="G4" s="7">
        <v>18212.900000000001</v>
      </c>
      <c r="H4" s="7">
        <v>20308.707248330102</v>
      </c>
      <c r="K4" s="25"/>
      <c r="L4" s="25"/>
      <c r="M4" s="25"/>
    </row>
    <row r="5" spans="1:15" x14ac:dyDescent="0.2">
      <c r="A5" s="8">
        <v>11</v>
      </c>
      <c r="B5" s="9" t="s">
        <v>1</v>
      </c>
      <c r="C5" s="10">
        <f>C6+C7+C8+C9+C10+C11</f>
        <v>7688.5000000000009</v>
      </c>
      <c r="D5" s="10">
        <v>8014.0820196499999</v>
      </c>
      <c r="E5" s="10">
        <v>7363.3</v>
      </c>
      <c r="F5" s="10">
        <v>8485.3572932000006</v>
      </c>
      <c r="G5" s="10">
        <v>9898.7999999999993</v>
      </c>
      <c r="H5" s="10">
        <v>10767.79733809</v>
      </c>
      <c r="K5" s="25"/>
      <c r="L5" s="25"/>
      <c r="M5" s="25"/>
      <c r="N5" s="25"/>
      <c r="O5" s="25"/>
    </row>
    <row r="6" spans="1:15" x14ac:dyDescent="0.2">
      <c r="A6" s="11">
        <v>111</v>
      </c>
      <c r="B6" s="12" t="s">
        <v>2</v>
      </c>
      <c r="C6" s="13">
        <v>1253.0999999999999</v>
      </c>
      <c r="D6" s="13">
        <v>1264.3965112200001</v>
      </c>
      <c r="E6" s="13">
        <v>1212.9000000000001</v>
      </c>
      <c r="F6" s="13">
        <v>1326.32090756</v>
      </c>
      <c r="G6" s="13">
        <v>1729.93490954</v>
      </c>
      <c r="H6" s="13">
        <v>2057.6917692900001</v>
      </c>
      <c r="N6" s="25"/>
      <c r="O6" s="25"/>
    </row>
    <row r="7" spans="1:15" x14ac:dyDescent="0.2">
      <c r="A7" s="11">
        <v>112</v>
      </c>
      <c r="B7" s="12" t="s">
        <v>3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</row>
    <row r="8" spans="1:15" x14ac:dyDescent="0.2">
      <c r="A8" s="11">
        <v>113</v>
      </c>
      <c r="B8" s="12" t="s">
        <v>4</v>
      </c>
      <c r="C8" s="13">
        <v>119.7</v>
      </c>
      <c r="D8" s="13">
        <v>127.32702451999999</v>
      </c>
      <c r="E8" s="13">
        <v>115.5</v>
      </c>
      <c r="F8" s="13">
        <v>134.57790892</v>
      </c>
      <c r="G8" s="13">
        <v>156.27652942</v>
      </c>
      <c r="H8" s="13">
        <v>166.15765031999999</v>
      </c>
    </row>
    <row r="9" spans="1:15" x14ac:dyDescent="0.2">
      <c r="A9" s="11">
        <v>114</v>
      </c>
      <c r="B9" s="12" t="s">
        <v>5</v>
      </c>
      <c r="C9" s="13">
        <v>6274.1</v>
      </c>
      <c r="D9" s="13">
        <v>6571.4267108699996</v>
      </c>
      <c r="E9" s="13">
        <v>5976.9</v>
      </c>
      <c r="F9" s="13">
        <v>6972.6799442600004</v>
      </c>
      <c r="G9" s="13">
        <v>7950.3173743699999</v>
      </c>
      <c r="H9" s="13">
        <v>8470.7851250500007</v>
      </c>
    </row>
    <row r="10" spans="1:15" x14ac:dyDescent="0.2">
      <c r="A10" s="11">
        <v>115</v>
      </c>
      <c r="B10" s="12" t="s">
        <v>6</v>
      </c>
      <c r="C10" s="13">
        <v>5.3</v>
      </c>
      <c r="D10" s="13">
        <v>6.1373957299999997</v>
      </c>
      <c r="E10" s="13">
        <v>5.7</v>
      </c>
      <c r="F10" s="13">
        <v>1.7566970000000001E-2</v>
      </c>
      <c r="G10" s="13">
        <v>6.3868800000000002E-3</v>
      </c>
      <c r="H10" s="13">
        <v>4.1264429999999998E-2</v>
      </c>
    </row>
    <row r="11" spans="1:15" x14ac:dyDescent="0.2">
      <c r="A11" s="11">
        <v>116</v>
      </c>
      <c r="B11" s="12" t="s">
        <v>7</v>
      </c>
      <c r="C11" s="13">
        <v>36.299999999999997</v>
      </c>
      <c r="D11" s="13">
        <v>44.794377310000002</v>
      </c>
      <c r="E11" s="13">
        <v>52.3</v>
      </c>
      <c r="F11" s="13">
        <v>51.760965489999997</v>
      </c>
      <c r="G11" s="13">
        <v>62.292511990000001</v>
      </c>
      <c r="H11" s="13">
        <v>73.121528999999995</v>
      </c>
    </row>
    <row r="12" spans="1:15" x14ac:dyDescent="0.2">
      <c r="A12" s="8">
        <v>12</v>
      </c>
      <c r="B12" s="9" t="s">
        <v>8</v>
      </c>
      <c r="C12" s="10">
        <v>5041.7806242300003</v>
      </c>
      <c r="D12" s="10">
        <v>5345.65923638</v>
      </c>
      <c r="E12" s="10">
        <v>5383.9</v>
      </c>
      <c r="F12" s="10">
        <v>5797.9796326699998</v>
      </c>
      <c r="G12" s="10">
        <v>6482.48735296</v>
      </c>
      <c r="H12" s="10">
        <v>7410.9171929200002</v>
      </c>
    </row>
    <row r="13" spans="1:15" x14ac:dyDescent="0.2">
      <c r="A13" s="8">
        <v>13</v>
      </c>
      <c r="B13" s="9" t="s">
        <v>9</v>
      </c>
      <c r="C13" s="10">
        <v>44.9</v>
      </c>
      <c r="D13" s="10">
        <v>103.47992299000001</v>
      </c>
      <c r="E13" s="10">
        <v>74.2</v>
      </c>
      <c r="F13" s="10">
        <v>94.360375849999997</v>
      </c>
      <c r="G13" s="10">
        <v>63.418179340000002</v>
      </c>
      <c r="H13" s="10">
        <v>187.1934700500002</v>
      </c>
    </row>
    <row r="14" spans="1:15" x14ac:dyDescent="0.2">
      <c r="A14" s="8">
        <v>14</v>
      </c>
      <c r="B14" s="9" t="s">
        <v>10</v>
      </c>
      <c r="C14" s="10">
        <v>1614.47306572</v>
      </c>
      <c r="D14" s="10">
        <v>1554.8779087200001</v>
      </c>
      <c r="E14" s="10">
        <v>1609.3</v>
      </c>
      <c r="F14" s="10">
        <v>1675.0558850699999</v>
      </c>
      <c r="G14" s="10">
        <v>1768.15891687</v>
      </c>
      <c r="H14" s="10">
        <v>1942.7992472701003</v>
      </c>
      <c r="N14" s="25"/>
      <c r="O14" s="25"/>
    </row>
    <row r="15" spans="1:15" x14ac:dyDescent="0.2">
      <c r="A15" s="5">
        <v>2</v>
      </c>
      <c r="B15" s="6" t="s">
        <v>11</v>
      </c>
      <c r="C15" s="7">
        <f>SUM(C16:C23)</f>
        <v>12597.767083405508</v>
      </c>
      <c r="D15" s="7">
        <f>SUM(D16:D23)</f>
        <v>13205.358690141846</v>
      </c>
      <c r="E15" s="7">
        <f>SUM(E16:E23)</f>
        <v>14344.500000000002</v>
      </c>
      <c r="F15" s="7">
        <f>SUM(F16:F23)</f>
        <v>14622.872353647334</v>
      </c>
      <c r="G15" s="7">
        <f>SUM(G16:G23)</f>
        <v>16546.186780288586</v>
      </c>
      <c r="H15" s="7">
        <v>19209.315267556663</v>
      </c>
      <c r="O15" s="25"/>
    </row>
    <row r="16" spans="1:15" x14ac:dyDescent="0.2">
      <c r="A16" s="8">
        <v>21</v>
      </c>
      <c r="B16" s="9" t="s">
        <v>12</v>
      </c>
      <c r="C16" s="10">
        <v>3422.1</v>
      </c>
      <c r="D16" s="10">
        <v>3738.09040422</v>
      </c>
      <c r="E16" s="10">
        <v>3921.8</v>
      </c>
      <c r="F16" s="10">
        <v>4039.21468301</v>
      </c>
      <c r="G16" s="10">
        <v>4546.5475504100004</v>
      </c>
      <c r="H16" s="10">
        <v>5187.2053962099981</v>
      </c>
    </row>
    <row r="17" spans="1:11" x14ac:dyDescent="0.2">
      <c r="A17" s="8">
        <v>22</v>
      </c>
      <c r="B17" s="9" t="s">
        <v>13</v>
      </c>
      <c r="C17" s="10">
        <v>2401.3510267699999</v>
      </c>
      <c r="D17" s="10">
        <v>2559.33575999</v>
      </c>
      <c r="E17" s="10">
        <v>2572.4</v>
      </c>
      <c r="F17" s="10">
        <v>2673.6444427792999</v>
      </c>
      <c r="G17" s="10">
        <v>2997.3242946698001</v>
      </c>
      <c r="H17" s="10">
        <v>3357.8933470198999</v>
      </c>
    </row>
    <row r="18" spans="1:11" x14ac:dyDescent="0.2">
      <c r="A18" s="8">
        <v>23</v>
      </c>
      <c r="B18" s="9" t="s">
        <v>14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1:11" x14ac:dyDescent="0.2">
      <c r="A19" s="8">
        <v>24</v>
      </c>
      <c r="B19" s="9" t="s">
        <v>15</v>
      </c>
      <c r="C19" s="10">
        <v>234.31605663550801</v>
      </c>
      <c r="D19" s="10">
        <v>241.145001326845</v>
      </c>
      <c r="E19" s="10">
        <v>255.9</v>
      </c>
      <c r="F19" s="10">
        <v>240.155522218035</v>
      </c>
      <c r="G19" s="10">
        <v>259.44609086878597</v>
      </c>
      <c r="H19" s="10">
        <v>394.70338651686109</v>
      </c>
    </row>
    <row r="20" spans="1:11" x14ac:dyDescent="0.2">
      <c r="A20" s="8">
        <v>25</v>
      </c>
      <c r="B20" s="9" t="s">
        <v>16</v>
      </c>
      <c r="C20" s="10">
        <v>476</v>
      </c>
      <c r="D20" s="10">
        <v>507.26574174000001</v>
      </c>
      <c r="E20" s="10">
        <v>870.1</v>
      </c>
      <c r="F20" s="10">
        <v>742.85001638000006</v>
      </c>
      <c r="G20" s="10">
        <v>747.66388573999996</v>
      </c>
      <c r="H20" s="10">
        <v>883.99142451</v>
      </c>
    </row>
    <row r="21" spans="1:11" x14ac:dyDescent="0.2">
      <c r="A21" s="8">
        <v>26</v>
      </c>
      <c r="B21" s="9" t="s">
        <v>9</v>
      </c>
      <c r="C21" s="10">
        <v>6.4</v>
      </c>
      <c r="D21" s="10">
        <v>2.37947628</v>
      </c>
      <c r="E21" s="10">
        <v>8.1</v>
      </c>
      <c r="F21" s="10">
        <v>3.5164348400000001</v>
      </c>
      <c r="G21" s="10">
        <v>3.59013553</v>
      </c>
      <c r="H21" s="10">
        <v>7.832585240000129</v>
      </c>
    </row>
    <row r="22" spans="1:11" x14ac:dyDescent="0.2">
      <c r="A22" s="8">
        <v>27</v>
      </c>
      <c r="B22" s="9" t="s">
        <v>17</v>
      </c>
      <c r="C22" s="10">
        <v>5013.2</v>
      </c>
      <c r="D22" s="10">
        <v>5223.4018764399998</v>
      </c>
      <c r="E22" s="10">
        <v>5508</v>
      </c>
      <c r="F22" s="10">
        <v>5718.3100175299996</v>
      </c>
      <c r="G22" s="10">
        <v>6503.0882203800002</v>
      </c>
      <c r="H22" s="10">
        <v>7883.1189856700003</v>
      </c>
    </row>
    <row r="23" spans="1:11" x14ac:dyDescent="0.2">
      <c r="A23" s="8">
        <v>28</v>
      </c>
      <c r="B23" s="9" t="s">
        <v>18</v>
      </c>
      <c r="C23" s="10">
        <v>1044.4000000000001</v>
      </c>
      <c r="D23" s="10">
        <v>933.740430145</v>
      </c>
      <c r="E23" s="10">
        <v>1208.2</v>
      </c>
      <c r="F23" s="10">
        <v>1205.18123689</v>
      </c>
      <c r="G23" s="10">
        <v>1488.5266026899999</v>
      </c>
      <c r="H23" s="10">
        <v>1384.0912773299001</v>
      </c>
    </row>
    <row r="24" spans="1:11" x14ac:dyDescent="0.2">
      <c r="A24" s="14" t="s">
        <v>55</v>
      </c>
      <c r="B24" s="14" t="s">
        <v>56</v>
      </c>
      <c r="C24" s="16">
        <f>(C4-C15+C18)</f>
        <v>1791.8866065444927</v>
      </c>
      <c r="D24" s="16">
        <f>(D4-D15+D18)</f>
        <v>1812.7403975981542</v>
      </c>
      <c r="E24" s="16">
        <f>(E4-E15+E18)</f>
        <v>86.199999999998909</v>
      </c>
      <c r="F24" s="16">
        <f>(F4-F15+F18)</f>
        <v>1429.8808331426662</v>
      </c>
      <c r="G24" s="16">
        <f>(G4-G15+G18)</f>
        <v>1666.7132197114151</v>
      </c>
      <c r="H24" s="16">
        <f>(H4-H15+H18)</f>
        <v>1099.3919807734383</v>
      </c>
    </row>
    <row r="25" spans="1:11" s="17" customFormat="1" x14ac:dyDescent="0.2">
      <c r="A25" s="14" t="s">
        <v>19</v>
      </c>
      <c r="B25" s="15" t="s">
        <v>57</v>
      </c>
      <c r="C25" s="16">
        <f>(C4-C15)</f>
        <v>1791.8866065444927</v>
      </c>
      <c r="D25" s="16">
        <f>(D4-D15)</f>
        <v>1812.7403975981542</v>
      </c>
      <c r="E25" s="16">
        <f>(E4-E15)</f>
        <v>86.199999999998909</v>
      </c>
      <c r="F25" s="16">
        <f>(F4-F15)</f>
        <v>1429.8808331426662</v>
      </c>
      <c r="G25" s="16">
        <f>(G4-G15)</f>
        <v>1666.7132197114151</v>
      </c>
      <c r="H25" s="16">
        <f>(H4-H15)</f>
        <v>1099.3919807734383</v>
      </c>
      <c r="I25" s="35"/>
      <c r="J25" s="35"/>
      <c r="K25" s="35"/>
    </row>
    <row r="26" spans="1:11" x14ac:dyDescent="0.2">
      <c r="A26" s="5">
        <v>3</v>
      </c>
      <c r="B26" s="6" t="s">
        <v>20</v>
      </c>
      <c r="C26" s="7">
        <f>C27+C29-C56</f>
        <v>1447.0059082051162</v>
      </c>
      <c r="D26" s="7">
        <f>D27+D29-D56</f>
        <v>1358.5961734247971</v>
      </c>
      <c r="E26" s="7">
        <f>E27+E29-E56</f>
        <v>770.90000000000009</v>
      </c>
      <c r="F26" s="7">
        <f>F27+F29-F56</f>
        <v>988.38908089952611</v>
      </c>
      <c r="G26" s="7">
        <f>G27+G29-G56</f>
        <v>1257.4140727220997</v>
      </c>
      <c r="H26" s="7">
        <f>H27+H29-H56</f>
        <v>178.47917717182941</v>
      </c>
    </row>
    <row r="27" spans="1:11" x14ac:dyDescent="0.2">
      <c r="A27" s="18">
        <v>31</v>
      </c>
      <c r="B27" s="19" t="s">
        <v>21</v>
      </c>
      <c r="C27" s="20">
        <v>914.57186349999995</v>
      </c>
      <c r="D27" s="20">
        <v>1135.5511758499999</v>
      </c>
      <c r="E27" s="20">
        <v>1895.4</v>
      </c>
      <c r="F27" s="20">
        <v>1540.45975832</v>
      </c>
      <c r="G27" s="20">
        <v>1590.2314454100001</v>
      </c>
      <c r="H27" s="20">
        <v>1699.90406871</v>
      </c>
    </row>
    <row r="28" spans="1:11" s="17" customFormat="1" x14ac:dyDescent="0.2">
      <c r="A28" s="14" t="s">
        <v>22</v>
      </c>
      <c r="B28" s="15" t="s">
        <v>58</v>
      </c>
      <c r="C28" s="16">
        <f>C4-C15-C27</f>
        <v>877.31474304449273</v>
      </c>
      <c r="D28" s="16">
        <f>D4-D15-D27</f>
        <v>677.1892217481543</v>
      </c>
      <c r="E28" s="16">
        <f>E4-E15-E27</f>
        <v>-1809.2000000000012</v>
      </c>
      <c r="F28" s="16">
        <f>F4-F15-F27</f>
        <v>-110.57892517733376</v>
      </c>
      <c r="G28" s="16">
        <f>G4-G15-G27</f>
        <v>76.481774301415044</v>
      </c>
      <c r="H28" s="16">
        <v>-600.51208793656258</v>
      </c>
    </row>
    <row r="29" spans="1:11" x14ac:dyDescent="0.2">
      <c r="A29" s="5">
        <v>32</v>
      </c>
      <c r="B29" s="6" t="s">
        <v>23</v>
      </c>
      <c r="C29" s="7">
        <f>SUM(C30:C37)</f>
        <v>493.79322851415338</v>
      </c>
      <c r="D29" s="7">
        <v>753.36583669030097</v>
      </c>
      <c r="E29" s="7">
        <v>-33.299999999999997</v>
      </c>
      <c r="F29" s="7">
        <v>905.21813829445603</v>
      </c>
      <c r="G29" s="7">
        <v>242.78948668524299</v>
      </c>
      <c r="H29" s="7">
        <v>-248.10821342870653</v>
      </c>
    </row>
    <row r="30" spans="1:11" x14ac:dyDescent="0.2">
      <c r="A30" s="21">
        <v>3201</v>
      </c>
      <c r="B30" s="22" t="s">
        <v>24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1:11" x14ac:dyDescent="0.2">
      <c r="A31" s="21">
        <v>3202</v>
      </c>
      <c r="B31" s="22" t="s">
        <v>25</v>
      </c>
      <c r="C31" s="23">
        <v>584.03394591999995</v>
      </c>
      <c r="D31" s="23">
        <v>560.82266490999996</v>
      </c>
      <c r="E31" s="23">
        <v>-100.6</v>
      </c>
      <c r="F31" s="23">
        <v>839.75589049999996</v>
      </c>
      <c r="G31" s="23">
        <v>374.26773050999998</v>
      </c>
      <c r="H31" s="23">
        <v>-341.87753385000036</v>
      </c>
    </row>
    <row r="32" spans="1:11" x14ac:dyDescent="0.2">
      <c r="A32" s="21">
        <v>3203</v>
      </c>
      <c r="B32" s="22" t="s">
        <v>26</v>
      </c>
      <c r="C32" s="23">
        <v>-5.3600000000000002E-4</v>
      </c>
      <c r="D32" s="23">
        <v>1.0170999999999999E-2</v>
      </c>
      <c r="E32" s="23">
        <v>0</v>
      </c>
      <c r="F32" s="23">
        <v>-0.19655900621069999</v>
      </c>
      <c r="G32" s="23">
        <v>-0.28302258000000002</v>
      </c>
      <c r="H32" s="23">
        <v>-0.28769400000000001</v>
      </c>
    </row>
    <row r="33" spans="1:8" x14ac:dyDescent="0.2">
      <c r="A33" s="21">
        <v>3204</v>
      </c>
      <c r="B33" s="22" t="s">
        <v>27</v>
      </c>
      <c r="C33" s="23">
        <v>90.958526942628396</v>
      </c>
      <c r="D33" s="23">
        <v>15.1284122603006</v>
      </c>
      <c r="E33" s="23">
        <v>79.3</v>
      </c>
      <c r="F33" s="23">
        <v>33.680990030667203</v>
      </c>
      <c r="G33" s="23">
        <v>-101.56828038475599</v>
      </c>
      <c r="H33" s="23">
        <v>-158.13514288920487</v>
      </c>
    </row>
    <row r="34" spans="1:8" x14ac:dyDescent="0.2">
      <c r="A34" s="21">
        <v>3205</v>
      </c>
      <c r="B34" s="22" t="s">
        <v>28</v>
      </c>
      <c r="C34" s="23">
        <v>-18.741254038474999</v>
      </c>
      <c r="D34" s="23">
        <v>8.2457975500000007</v>
      </c>
      <c r="E34" s="23">
        <v>36.299999999999997</v>
      </c>
      <c r="F34" s="23">
        <v>11.354385199999999</v>
      </c>
      <c r="G34" s="23">
        <v>77.045937929999994</v>
      </c>
      <c r="H34" s="23">
        <v>34.17202397049828</v>
      </c>
    </row>
    <row r="35" spans="1:8" x14ac:dyDescent="0.2">
      <c r="A35" s="21">
        <v>3206</v>
      </c>
      <c r="B35" s="22" t="s">
        <v>29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1:8" x14ac:dyDescent="0.2">
      <c r="A36" s="21">
        <v>3207</v>
      </c>
      <c r="B36" s="22" t="s">
        <v>30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</row>
    <row r="37" spans="1:8" x14ac:dyDescent="0.2">
      <c r="A37" s="21">
        <v>3208</v>
      </c>
      <c r="B37" s="22" t="s">
        <v>31</v>
      </c>
      <c r="C37" s="23">
        <v>-162.45745431</v>
      </c>
      <c r="D37" s="23">
        <v>169.15879097000001</v>
      </c>
      <c r="E37" s="23">
        <v>-48.4</v>
      </c>
      <c r="F37" s="23">
        <v>20.6234315699996</v>
      </c>
      <c r="G37" s="23">
        <v>-106.67287879000099</v>
      </c>
      <c r="H37" s="23">
        <v>218.02013334000054</v>
      </c>
    </row>
    <row r="38" spans="1:8" x14ac:dyDescent="0.2">
      <c r="A38" s="8">
        <v>321</v>
      </c>
      <c r="B38" s="24" t="s">
        <v>32</v>
      </c>
      <c r="C38" s="10">
        <f>SUM(C39:C46)</f>
        <v>523.83097909415335</v>
      </c>
      <c r="D38" s="10">
        <v>776.21359120030104</v>
      </c>
      <c r="E38" s="10">
        <v>-26</v>
      </c>
      <c r="F38" s="10">
        <v>892.59136680445602</v>
      </c>
      <c r="G38" s="10">
        <v>218.52437061524299</v>
      </c>
      <c r="H38" s="10">
        <v>-262.47556696870652</v>
      </c>
    </row>
    <row r="39" spans="1:8" x14ac:dyDescent="0.2">
      <c r="A39" s="11">
        <v>3211</v>
      </c>
      <c r="B39" s="12" t="s">
        <v>33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x14ac:dyDescent="0.2">
      <c r="A40" s="11">
        <v>3212</v>
      </c>
      <c r="B40" s="12" t="s">
        <v>34</v>
      </c>
      <c r="C40" s="13">
        <v>590.72215247999998</v>
      </c>
      <c r="D40" s="13">
        <v>584.19730060999996</v>
      </c>
      <c r="E40" s="13">
        <v>-94.2</v>
      </c>
      <c r="F40" s="13">
        <v>826.79784457000005</v>
      </c>
      <c r="G40" s="13">
        <v>349.87304086</v>
      </c>
      <c r="H40" s="13">
        <v>-356.41262297000037</v>
      </c>
    </row>
    <row r="41" spans="1:8" x14ac:dyDescent="0.2">
      <c r="A41" s="11">
        <v>3213</v>
      </c>
      <c r="B41" s="12" t="s">
        <v>35</v>
      </c>
      <c r="C41" s="13">
        <v>-5.3600000000000002E-4</v>
      </c>
      <c r="D41" s="13">
        <v>1.0170999999999999E-2</v>
      </c>
      <c r="E41" s="13">
        <v>0</v>
      </c>
      <c r="F41" s="13">
        <v>-0.19655900621069999</v>
      </c>
      <c r="G41" s="13">
        <v>-0.28302258000000002</v>
      </c>
      <c r="H41" s="13">
        <v>-0.28769400000000001</v>
      </c>
    </row>
    <row r="42" spans="1:8" x14ac:dyDescent="0.2">
      <c r="A42" s="11">
        <v>3214</v>
      </c>
      <c r="B42" s="12" t="s">
        <v>36</v>
      </c>
      <c r="C42" s="13">
        <v>90.958526942628396</v>
      </c>
      <c r="D42" s="13">
        <v>15.1284122603006</v>
      </c>
      <c r="E42" s="13">
        <v>79.3</v>
      </c>
      <c r="F42" s="13">
        <v>33.680990030667203</v>
      </c>
      <c r="G42" s="13">
        <v>-101.56828038475599</v>
      </c>
      <c r="H42" s="13">
        <v>-158.13514288920487</v>
      </c>
    </row>
    <row r="43" spans="1:8" x14ac:dyDescent="0.2">
      <c r="A43" s="11">
        <v>3215</v>
      </c>
      <c r="B43" s="12" t="s">
        <v>37</v>
      </c>
      <c r="C43" s="13">
        <v>3.1124256615250001</v>
      </c>
      <c r="D43" s="13">
        <v>8.2457975500000007</v>
      </c>
      <c r="E43" s="13">
        <v>36.299999999999997</v>
      </c>
      <c r="F43" s="13">
        <v>11.354385199999999</v>
      </c>
      <c r="G43" s="13">
        <v>77.045937929999994</v>
      </c>
      <c r="H43" s="13">
        <v>34.17202397049828</v>
      </c>
    </row>
    <row r="44" spans="1:8" x14ac:dyDescent="0.2">
      <c r="A44" s="11">
        <v>3216</v>
      </c>
      <c r="B44" s="12" t="s">
        <v>38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</row>
    <row r="45" spans="1:8" x14ac:dyDescent="0.2">
      <c r="A45" s="11">
        <v>3217</v>
      </c>
      <c r="B45" s="12" t="s">
        <v>39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</row>
    <row r="46" spans="1:8" x14ac:dyDescent="0.2">
      <c r="A46" s="11">
        <v>3218</v>
      </c>
      <c r="B46" s="12" t="s">
        <v>40</v>
      </c>
      <c r="C46" s="13">
        <v>-160.96158998999999</v>
      </c>
      <c r="D46" s="13">
        <v>168.63190978</v>
      </c>
      <c r="E46" s="13">
        <v>-47.4</v>
      </c>
      <c r="F46" s="13">
        <v>20.954706009999601</v>
      </c>
      <c r="G46" s="13">
        <v>-106.54330521000099</v>
      </c>
      <c r="H46" s="13">
        <v>218.18786892000045</v>
      </c>
    </row>
    <row r="47" spans="1:8" x14ac:dyDescent="0.2">
      <c r="A47" s="8">
        <v>322</v>
      </c>
      <c r="B47" s="24" t="s">
        <v>41</v>
      </c>
      <c r="C47" s="10">
        <v>-30</v>
      </c>
      <c r="D47" s="10">
        <v>-22.847754510000001</v>
      </c>
      <c r="E47" s="10">
        <v>-7.3</v>
      </c>
      <c r="F47" s="10">
        <v>12.626771489999999</v>
      </c>
      <c r="G47" s="10">
        <v>24.265116070000001</v>
      </c>
      <c r="H47" s="10">
        <v>14.367353539999995</v>
      </c>
    </row>
    <row r="48" spans="1:8" x14ac:dyDescent="0.2">
      <c r="A48" s="11">
        <v>3221</v>
      </c>
      <c r="B48" s="12" t="s">
        <v>33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</row>
    <row r="49" spans="1:8" x14ac:dyDescent="0.2">
      <c r="A49" s="11">
        <v>3222</v>
      </c>
      <c r="B49" s="12" t="s">
        <v>34</v>
      </c>
      <c r="C49" s="13">
        <v>-6.7</v>
      </c>
      <c r="D49" s="13">
        <v>-23.374635699999999</v>
      </c>
      <c r="E49" s="13">
        <v>-6.3</v>
      </c>
      <c r="F49" s="13">
        <v>12.958045930000001</v>
      </c>
      <c r="G49" s="13">
        <v>24.39468965</v>
      </c>
      <c r="H49" s="13">
        <v>14.535089119999995</v>
      </c>
    </row>
    <row r="50" spans="1:8" x14ac:dyDescent="0.2">
      <c r="A50" s="11">
        <v>3223</v>
      </c>
      <c r="B50" s="12" t="s">
        <v>35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</row>
    <row r="51" spans="1:8" x14ac:dyDescent="0.2">
      <c r="A51" s="11">
        <v>3224</v>
      </c>
      <c r="B51" s="12" t="s">
        <v>36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</row>
    <row r="52" spans="1:8" x14ac:dyDescent="0.2">
      <c r="A52" s="11">
        <v>3225</v>
      </c>
      <c r="B52" s="12" t="s">
        <v>37</v>
      </c>
      <c r="C52" s="13">
        <v>-21.9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</row>
    <row r="53" spans="1:8" x14ac:dyDescent="0.2">
      <c r="A53" s="11">
        <v>3226</v>
      </c>
      <c r="B53" s="12" t="s">
        <v>38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</row>
    <row r="54" spans="1:8" x14ac:dyDescent="0.2">
      <c r="A54" s="11">
        <v>3227</v>
      </c>
      <c r="B54" s="12" t="s">
        <v>39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</row>
    <row r="55" spans="1:8" x14ac:dyDescent="0.2">
      <c r="A55" s="11">
        <v>3228</v>
      </c>
      <c r="B55" s="12" t="s">
        <v>40</v>
      </c>
      <c r="C55" s="13">
        <v>-1.5</v>
      </c>
      <c r="D55" s="13">
        <v>0.52688119</v>
      </c>
      <c r="E55" s="13">
        <v>-1</v>
      </c>
      <c r="F55" s="13">
        <v>-0.33127444</v>
      </c>
      <c r="G55" s="13">
        <v>-0.12957357999999999</v>
      </c>
      <c r="H55" s="13">
        <v>-0.16773558000000011</v>
      </c>
    </row>
    <row r="56" spans="1:8" x14ac:dyDescent="0.2">
      <c r="A56" s="5">
        <v>33</v>
      </c>
      <c r="B56" s="6" t="s">
        <v>42</v>
      </c>
      <c r="C56" s="7">
        <f>SUM(C57:C64)</f>
        <v>-38.640816190962802</v>
      </c>
      <c r="D56" s="7">
        <f>SUM(D57:D64)</f>
        <v>530.32083911550376</v>
      </c>
      <c r="E56" s="7">
        <f>SUM(E57:E64)</f>
        <v>1091.2</v>
      </c>
      <c r="F56" s="7">
        <f>SUM(F57:F64)</f>
        <v>1457.28881571493</v>
      </c>
      <c r="G56" s="7">
        <f>SUM(G57:G64)</f>
        <v>575.60685937314338</v>
      </c>
      <c r="H56" s="7">
        <v>1273.3166781094642</v>
      </c>
    </row>
    <row r="57" spans="1:8" x14ac:dyDescent="0.2">
      <c r="A57" s="21">
        <v>3301</v>
      </c>
      <c r="B57" s="22" t="s">
        <v>43</v>
      </c>
      <c r="C57" s="23">
        <v>0</v>
      </c>
      <c r="D57" s="23">
        <v>0</v>
      </c>
      <c r="E57" s="23">
        <v>0</v>
      </c>
      <c r="F57" s="23">
        <v>602.54034904000002</v>
      </c>
      <c r="G57" s="23">
        <v>0</v>
      </c>
      <c r="H57" s="23">
        <v>0</v>
      </c>
    </row>
    <row r="58" spans="1:8" x14ac:dyDescent="0.2">
      <c r="A58" s="21">
        <v>3302</v>
      </c>
      <c r="B58" s="22" t="s">
        <v>44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</row>
    <row r="59" spans="1:8" x14ac:dyDescent="0.2">
      <c r="A59" s="21">
        <v>3303</v>
      </c>
      <c r="B59" s="22" t="s">
        <v>45</v>
      </c>
      <c r="C59" s="23">
        <v>-29.2331737831684</v>
      </c>
      <c r="D59" s="23">
        <v>113.943383052214</v>
      </c>
      <c r="E59" s="23">
        <v>335.9</v>
      </c>
      <c r="F59" s="23">
        <v>258.598304639557</v>
      </c>
      <c r="G59" s="23">
        <v>167.71364036695201</v>
      </c>
      <c r="H59" s="23">
        <v>512.7683021719688</v>
      </c>
    </row>
    <row r="60" spans="1:8" x14ac:dyDescent="0.2">
      <c r="A60" s="21">
        <v>3304</v>
      </c>
      <c r="B60" s="22" t="s">
        <v>46</v>
      </c>
      <c r="C60" s="23">
        <v>13.8189191156261</v>
      </c>
      <c r="D60" s="23">
        <v>-17.013688800317301</v>
      </c>
      <c r="E60" s="23">
        <v>868</v>
      </c>
      <c r="F60" s="23">
        <v>334.98951907727098</v>
      </c>
      <c r="G60" s="23">
        <v>-89.746928306022696</v>
      </c>
      <c r="H60" s="23">
        <v>-516.53153009059463</v>
      </c>
    </row>
    <row r="61" spans="1:8" x14ac:dyDescent="0.2">
      <c r="A61" s="21">
        <v>3305</v>
      </c>
      <c r="B61" s="22" t="s">
        <v>47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</row>
    <row r="62" spans="1:8" x14ac:dyDescent="0.2">
      <c r="A62" s="21">
        <v>3306</v>
      </c>
      <c r="B62" s="22" t="s">
        <v>48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</row>
    <row r="63" spans="1:8" x14ac:dyDescent="0.2">
      <c r="A63" s="21">
        <v>3307</v>
      </c>
      <c r="B63" s="22" t="s">
        <v>49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1">
        <v>3308</v>
      </c>
      <c r="B64" s="22" t="s">
        <v>50</v>
      </c>
      <c r="C64" s="23">
        <v>-23.2265615234205</v>
      </c>
      <c r="D64" s="23">
        <v>433.391144863607</v>
      </c>
      <c r="E64" s="23">
        <v>-112.7</v>
      </c>
      <c r="F64" s="23">
        <v>261.16064295810202</v>
      </c>
      <c r="G64" s="23">
        <v>497.64014731221403</v>
      </c>
      <c r="H64" s="23">
        <v>1277.0799060280901</v>
      </c>
    </row>
    <row r="65" spans="1:8" x14ac:dyDescent="0.2">
      <c r="A65" s="8">
        <v>331</v>
      </c>
      <c r="B65" s="24" t="s">
        <v>51</v>
      </c>
      <c r="C65" s="10">
        <f>SUM(C66:C72)</f>
        <v>22.805291580798702</v>
      </c>
      <c r="D65" s="10">
        <v>652.77303585163895</v>
      </c>
      <c r="E65" s="10">
        <v>315.5</v>
      </c>
      <c r="F65" s="10">
        <v>280.73588990725301</v>
      </c>
      <c r="G65" s="10">
        <v>589.78152347588002</v>
      </c>
      <c r="H65" s="10">
        <v>1771.399050583467</v>
      </c>
    </row>
    <row r="66" spans="1:8" x14ac:dyDescent="0.2">
      <c r="A66" s="11">
        <v>3312</v>
      </c>
      <c r="B66" s="12" t="s">
        <v>34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</row>
    <row r="67" spans="1:8" x14ac:dyDescent="0.2">
      <c r="A67" s="11">
        <v>3313</v>
      </c>
      <c r="B67" s="12" t="s">
        <v>35</v>
      </c>
      <c r="C67" s="13">
        <v>-31.5926137814069</v>
      </c>
      <c r="D67" s="13">
        <v>154.38371404155399</v>
      </c>
      <c r="E67" s="13">
        <v>375.2</v>
      </c>
      <c r="F67" s="13">
        <v>19.051622795107999</v>
      </c>
      <c r="G67" s="13">
        <v>162.72261208575199</v>
      </c>
      <c r="H67" s="13">
        <v>521.0227342931687</v>
      </c>
    </row>
    <row r="68" spans="1:8" x14ac:dyDescent="0.2">
      <c r="A68" s="11">
        <v>3314</v>
      </c>
      <c r="B68" s="12" t="s">
        <v>36</v>
      </c>
      <c r="C68" s="13">
        <v>94.360969755626101</v>
      </c>
      <c r="D68" s="13">
        <v>37.461440116477398</v>
      </c>
      <c r="E68" s="13">
        <v>63.1</v>
      </c>
      <c r="F68" s="13">
        <v>19.014498014042999</v>
      </c>
      <c r="G68" s="13">
        <v>-57.389202802085897</v>
      </c>
      <c r="H68" s="13">
        <v>-12.568307667791604</v>
      </c>
    </row>
    <row r="69" spans="1:8" x14ac:dyDescent="0.2">
      <c r="A69" s="11">
        <v>3315</v>
      </c>
      <c r="B69" s="12" t="s">
        <v>37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x14ac:dyDescent="0.2">
      <c r="A70" s="11">
        <v>3316</v>
      </c>
      <c r="B70" s="12" t="s">
        <v>38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</row>
    <row r="71" spans="1:8" x14ac:dyDescent="0.2">
      <c r="A71" s="11">
        <v>3317</v>
      </c>
      <c r="B71" s="12" t="s">
        <v>39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</row>
    <row r="72" spans="1:8" x14ac:dyDescent="0.2">
      <c r="A72" s="11">
        <v>3318</v>
      </c>
      <c r="B72" s="12" t="s">
        <v>52</v>
      </c>
      <c r="C72" s="13">
        <v>-39.963064393420503</v>
      </c>
      <c r="D72" s="13">
        <v>460.92788169360699</v>
      </c>
      <c r="E72" s="13">
        <v>-122.8</v>
      </c>
      <c r="F72" s="13">
        <v>242.66976909810199</v>
      </c>
      <c r="G72" s="13">
        <v>484.44811419221401</v>
      </c>
      <c r="H72" s="13">
        <v>1262.94462395809</v>
      </c>
    </row>
    <row r="73" spans="1:8" x14ac:dyDescent="0.2">
      <c r="A73" s="8">
        <v>332</v>
      </c>
      <c r="B73" s="24" t="s">
        <v>53</v>
      </c>
      <c r="C73" s="10">
        <f>SUM(C74:C81)</f>
        <v>-61.446107771761504</v>
      </c>
      <c r="D73" s="10">
        <v>-122.45219673613499</v>
      </c>
      <c r="E73" s="10">
        <v>775.7</v>
      </c>
      <c r="F73" s="10">
        <v>1176.5529258076799</v>
      </c>
      <c r="G73" s="10">
        <v>-14.1746641027368</v>
      </c>
      <c r="H73" s="10">
        <v>-498.54169847400306</v>
      </c>
    </row>
    <row r="74" spans="1:8" x14ac:dyDescent="0.2">
      <c r="A74" s="11">
        <v>3321</v>
      </c>
      <c r="B74" s="12" t="s">
        <v>54</v>
      </c>
      <c r="C74" s="13">
        <v>0</v>
      </c>
      <c r="D74" s="13">
        <v>0</v>
      </c>
      <c r="E74" s="13">
        <v>0</v>
      </c>
      <c r="F74" s="13">
        <v>602.54034904000002</v>
      </c>
      <c r="G74" s="13">
        <v>0</v>
      </c>
      <c r="H74" s="13">
        <v>0</v>
      </c>
    </row>
    <row r="75" spans="1:8" x14ac:dyDescent="0.2">
      <c r="A75" s="11">
        <v>3322</v>
      </c>
      <c r="B75" s="12" t="s">
        <v>34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</row>
    <row r="76" spans="1:8" x14ac:dyDescent="0.2">
      <c r="A76" s="11">
        <v>3323</v>
      </c>
      <c r="B76" s="12" t="s">
        <v>35</v>
      </c>
      <c r="C76" s="13">
        <v>2.3594399982384999</v>
      </c>
      <c r="D76" s="13">
        <v>-40.440330989340097</v>
      </c>
      <c r="E76" s="13">
        <v>-39.299999999999997</v>
      </c>
      <c r="F76" s="13">
        <v>239.54668184444901</v>
      </c>
      <c r="G76" s="13">
        <v>4.99102828119993</v>
      </c>
      <c r="H76" s="13">
        <v>-8.2544321211999652</v>
      </c>
    </row>
    <row r="77" spans="1:8" x14ac:dyDescent="0.2">
      <c r="A77" s="11">
        <v>3324</v>
      </c>
      <c r="B77" s="12" t="s">
        <v>36</v>
      </c>
      <c r="C77" s="13">
        <v>-80.542050639999999</v>
      </c>
      <c r="D77" s="13">
        <v>-54.475128916794702</v>
      </c>
      <c r="E77" s="13">
        <v>804.9</v>
      </c>
      <c r="F77" s="13">
        <v>315.97502106322798</v>
      </c>
      <c r="G77" s="13">
        <v>-32.357725503936798</v>
      </c>
      <c r="H77" s="13">
        <v>-504.42254842280312</v>
      </c>
    </row>
    <row r="78" spans="1:8" x14ac:dyDescent="0.2">
      <c r="A78" s="11">
        <v>3325</v>
      </c>
      <c r="B78" s="12" t="s">
        <v>37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</row>
    <row r="79" spans="1:8" x14ac:dyDescent="0.2">
      <c r="A79" s="11">
        <v>3326</v>
      </c>
      <c r="B79" s="12" t="s">
        <v>38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</row>
    <row r="80" spans="1:8" x14ac:dyDescent="0.2">
      <c r="A80" s="11">
        <v>3327</v>
      </c>
      <c r="B80" s="12" t="s">
        <v>39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</row>
    <row r="81" spans="1:8" x14ac:dyDescent="0.2">
      <c r="A81" s="26">
        <v>3328</v>
      </c>
      <c r="B81" s="27" t="s">
        <v>52</v>
      </c>
      <c r="C81" s="28">
        <v>16.736502869999999</v>
      </c>
      <c r="D81" s="28">
        <v>-27.536736829999999</v>
      </c>
      <c r="E81" s="28">
        <v>10</v>
      </c>
      <c r="F81" s="28">
        <v>18.490873860000001</v>
      </c>
      <c r="G81" s="28">
        <v>13.19203312</v>
      </c>
      <c r="H81" s="28">
        <v>14.135282070000001</v>
      </c>
    </row>
    <row r="82" spans="1:8" x14ac:dyDescent="0.2">
      <c r="A82" s="14"/>
      <c r="B82" s="15"/>
      <c r="C82" s="15"/>
      <c r="D82" s="15"/>
      <c r="E82" s="15"/>
      <c r="F82" s="15"/>
      <c r="G82" s="15"/>
      <c r="H82" s="29"/>
    </row>
    <row r="83" spans="1:8" s="30" customFormat="1" x14ac:dyDescent="0.2">
      <c r="B83" s="15"/>
      <c r="C83" s="15"/>
      <c r="D83" s="15"/>
      <c r="E83" s="15"/>
      <c r="F83" s="15"/>
      <c r="G83" s="15"/>
      <c r="H83" s="29"/>
    </row>
    <row r="87" spans="1:8" x14ac:dyDescent="0.2">
      <c r="B87" s="25"/>
      <c r="C87" s="25"/>
      <c r="D87" s="25"/>
      <c r="E87" s="25"/>
      <c r="F87" s="25"/>
      <c r="G87" s="25"/>
    </row>
    <row r="88" spans="1:8" x14ac:dyDescent="0.2">
      <c r="B88" s="25"/>
      <c r="C88" s="25"/>
      <c r="D88" s="25"/>
      <c r="E88" s="25"/>
      <c r="F88" s="25"/>
      <c r="G88" s="25"/>
    </row>
    <row r="89" spans="1:8" x14ac:dyDescent="0.2">
      <c r="B89" s="32"/>
      <c r="C89" s="32"/>
      <c r="D89" s="32"/>
      <c r="E89" s="32"/>
      <c r="F89" s="32"/>
      <c r="G89" s="32"/>
      <c r="H89" s="33"/>
    </row>
    <row r="90" spans="1:8" x14ac:dyDescent="0.2">
      <c r="A90" s="34"/>
      <c r="B90" s="35"/>
      <c r="C90" s="35"/>
      <c r="D90" s="35"/>
      <c r="E90" s="35"/>
      <c r="F90" s="35"/>
      <c r="G90" s="35"/>
      <c r="H90" s="36"/>
    </row>
    <row r="91" spans="1:8" x14ac:dyDescent="0.2">
      <c r="A91" s="34"/>
      <c r="B91" s="37"/>
      <c r="C91" s="37"/>
      <c r="D91" s="37"/>
      <c r="E91" s="37"/>
      <c r="F91" s="37"/>
      <c r="G91" s="37"/>
      <c r="H91" s="35"/>
    </row>
    <row r="92" spans="1:8" x14ac:dyDescent="0.2">
      <c r="A92" s="38"/>
      <c r="B92" s="25"/>
      <c r="C92" s="25"/>
      <c r="D92" s="25"/>
      <c r="E92" s="25"/>
      <c r="F92" s="25"/>
      <c r="G92" s="25"/>
    </row>
    <row r="93" spans="1:8" x14ac:dyDescent="0.2">
      <c r="A93" s="38"/>
      <c r="B93" s="25"/>
      <c r="C93" s="25"/>
      <c r="D93" s="25"/>
      <c r="E93" s="25"/>
      <c r="F93" s="25"/>
      <c r="G93" s="25"/>
    </row>
    <row r="94" spans="1:8" x14ac:dyDescent="0.2">
      <c r="A94" s="38"/>
      <c r="B94" s="25"/>
      <c r="C94" s="25"/>
      <c r="D94" s="25"/>
      <c r="E94" s="25"/>
      <c r="F94" s="25"/>
      <c r="G94" s="25"/>
    </row>
    <row r="95" spans="1:8" x14ac:dyDescent="0.2">
      <c r="A95" s="38"/>
      <c r="B95" s="25"/>
      <c r="C95" s="25"/>
      <c r="D95" s="25"/>
      <c r="E95" s="25"/>
      <c r="F95" s="25"/>
      <c r="G95" s="25"/>
    </row>
    <row r="96" spans="1:8" x14ac:dyDescent="0.2">
      <c r="B96" s="25"/>
      <c r="C96" s="25"/>
      <c r="D96" s="25"/>
      <c r="E96" s="25"/>
      <c r="F96" s="25"/>
      <c r="G96" s="25"/>
    </row>
    <row r="97" spans="1:8" x14ac:dyDescent="0.2">
      <c r="A97" s="34"/>
      <c r="B97" s="35"/>
      <c r="C97" s="35"/>
      <c r="D97" s="35"/>
      <c r="E97" s="35"/>
      <c r="F97" s="35"/>
      <c r="G97" s="35"/>
      <c r="H97" s="36"/>
    </row>
    <row r="98" spans="1:8" x14ac:dyDescent="0.2">
      <c r="A98" s="34"/>
      <c r="B98" s="37"/>
      <c r="C98" s="37"/>
      <c r="D98" s="37"/>
      <c r="E98" s="37"/>
      <c r="F98" s="37"/>
      <c r="G98" s="37"/>
      <c r="H98" s="36"/>
    </row>
    <row r="99" spans="1:8" x14ac:dyDescent="0.2">
      <c r="A99" s="38"/>
      <c r="B99" s="25"/>
      <c r="C99" s="25"/>
      <c r="D99" s="25"/>
      <c r="E99" s="25"/>
      <c r="F99" s="25"/>
      <c r="G99" s="25"/>
    </row>
    <row r="100" spans="1:8" x14ac:dyDescent="0.2">
      <c r="A100" s="38"/>
      <c r="B100" s="25"/>
      <c r="C100" s="25"/>
      <c r="D100" s="25"/>
      <c r="E100" s="25"/>
      <c r="F100" s="25"/>
      <c r="G100" s="25"/>
    </row>
    <row r="101" spans="1:8" x14ac:dyDescent="0.2">
      <c r="A101" s="38"/>
      <c r="B101" s="25"/>
      <c r="C101" s="25"/>
      <c r="D101" s="25"/>
      <c r="E101" s="25"/>
      <c r="F101" s="25"/>
      <c r="G101" s="25"/>
    </row>
    <row r="102" spans="1:8" x14ac:dyDescent="0.2">
      <c r="A102" s="38"/>
      <c r="B102" s="25"/>
      <c r="C102" s="25"/>
      <c r="D102" s="25"/>
      <c r="E102" s="25"/>
      <c r="F102" s="25"/>
      <c r="G102" s="25"/>
    </row>
    <row r="103" spans="1:8" x14ac:dyDescent="0.2">
      <c r="B103" s="25"/>
      <c r="C103" s="25"/>
      <c r="D103" s="25"/>
      <c r="E103" s="25"/>
      <c r="F103" s="25"/>
      <c r="G103" s="25"/>
    </row>
    <row r="106" spans="1:8" x14ac:dyDescent="0.2">
      <c r="B106" s="30"/>
      <c r="C106" s="30"/>
      <c r="D106" s="30"/>
      <c r="E106" s="30"/>
      <c r="F106" s="30"/>
      <c r="G106" s="30"/>
    </row>
    <row r="111" spans="1:8" x14ac:dyDescent="0.2">
      <c r="B111" s="39"/>
      <c r="C111" s="39"/>
      <c r="D111" s="39"/>
      <c r="E111" s="39"/>
      <c r="F111" s="39"/>
      <c r="G111" s="39"/>
      <c r="H111" s="36"/>
    </row>
    <row r="112" spans="1:8" x14ac:dyDescent="0.2">
      <c r="B112" s="38"/>
      <c r="C112" s="38"/>
      <c r="D112" s="38"/>
      <c r="E112" s="38"/>
      <c r="F112" s="38"/>
      <c r="G112" s="38"/>
    </row>
    <row r="113" spans="2:8" x14ac:dyDescent="0.2">
      <c r="B113" s="38"/>
      <c r="C113" s="38"/>
      <c r="D113" s="38"/>
      <c r="E113" s="38"/>
      <c r="F113" s="38"/>
      <c r="G113" s="38"/>
    </row>
    <row r="114" spans="2:8" x14ac:dyDescent="0.2">
      <c r="B114" s="38"/>
      <c r="C114" s="38"/>
      <c r="D114" s="38"/>
      <c r="E114" s="38"/>
      <c r="F114" s="38"/>
      <c r="G114" s="38"/>
    </row>
    <row r="115" spans="2:8" x14ac:dyDescent="0.2">
      <c r="B115" s="38"/>
      <c r="C115" s="38"/>
      <c r="D115" s="38"/>
      <c r="E115" s="38"/>
      <c r="F115" s="38"/>
      <c r="G115" s="38"/>
    </row>
    <row r="117" spans="2:8" x14ac:dyDescent="0.2">
      <c r="B117" s="30"/>
      <c r="C117" s="30"/>
      <c r="D117" s="30"/>
      <c r="E117" s="30"/>
      <c r="F117" s="30"/>
      <c r="G117" s="30"/>
    </row>
    <row r="123" spans="2:8" x14ac:dyDescent="0.2">
      <c r="B123" s="17"/>
      <c r="C123" s="17"/>
      <c r="D123" s="17"/>
      <c r="E123" s="17"/>
      <c r="F123" s="17"/>
      <c r="G123" s="17"/>
      <c r="H123" s="36"/>
    </row>
    <row r="127" spans="2:8" x14ac:dyDescent="0.2">
      <c r="B127" s="30"/>
      <c r="C127" s="30"/>
      <c r="D127" s="30"/>
      <c r="E127" s="30"/>
      <c r="F127" s="30"/>
      <c r="G127" s="30"/>
      <c r="H127" s="36"/>
    </row>
    <row r="143" spans="8:8" x14ac:dyDescent="0.2">
      <c r="H143" s="40"/>
    </row>
    <row r="144" spans="8:8" x14ac:dyDescent="0.2">
      <c r="H144" s="40"/>
    </row>
    <row r="145" spans="8:8" x14ac:dyDescent="0.2">
      <c r="H145" s="40"/>
    </row>
    <row r="146" spans="8:8" x14ac:dyDescent="0.2">
      <c r="H146" s="41"/>
    </row>
    <row r="151" spans="8:8" x14ac:dyDescent="0.2">
      <c r="H151" s="36"/>
    </row>
    <row r="152" spans="8:8" x14ac:dyDescent="0.2">
      <c r="H152" s="36"/>
    </row>
    <row r="155" spans="8:8" x14ac:dyDescent="0.2">
      <c r="H155" s="36"/>
    </row>
    <row r="156" spans="8:8" x14ac:dyDescent="0.2">
      <c r="H156" s="36"/>
    </row>
    <row r="157" spans="8:8" x14ac:dyDescent="0.2">
      <c r="H157" s="36"/>
    </row>
    <row r="158" spans="8:8" x14ac:dyDescent="0.2">
      <c r="H158" s="36"/>
    </row>
  </sheetData>
  <mergeCells count="7">
    <mergeCell ref="A2:B3"/>
    <mergeCell ref="H2:H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BH GGO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Amila Delic</dc:creator>
  <cp:lastModifiedBy>Ervin Zolic</cp:lastModifiedBy>
  <dcterms:created xsi:type="dcterms:W3CDTF">2024-03-28T13:45:11Z</dcterms:created>
  <dcterms:modified xsi:type="dcterms:W3CDTF">2024-06-14T09:22:12Z</dcterms:modified>
</cp:coreProperties>
</file>